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760"/>
  </bookViews>
  <sheets>
    <sheet name="сравнительная 1 квартал" sheetId="1" r:id="rId1"/>
  </sheets>
  <definedNames>
    <definedName name="_xlnm.Print_Titles" localSheetId="0">'сравнительная 1 квартал'!$3:$4</definedName>
  </definedNames>
  <calcPr calcId="145621"/>
</workbook>
</file>

<file path=xl/calcChain.xml><?xml version="1.0" encoding="utf-8"?>
<calcChain xmlns="http://schemas.openxmlformats.org/spreadsheetml/2006/main">
  <c r="I78" i="1" l="1"/>
  <c r="H78" i="1"/>
  <c r="I77" i="1"/>
  <c r="H77" i="1"/>
  <c r="F76" i="1"/>
  <c r="D76" i="1"/>
  <c r="I76" i="1" s="1"/>
  <c r="I75" i="1"/>
  <c r="H75" i="1"/>
  <c r="F74" i="1"/>
  <c r="D74" i="1"/>
  <c r="I73" i="1"/>
  <c r="H73" i="1"/>
  <c r="I72" i="1"/>
  <c r="H72" i="1"/>
  <c r="I71" i="1"/>
  <c r="H71" i="1"/>
  <c r="F70" i="1"/>
  <c r="D70" i="1"/>
  <c r="I70" i="1" s="1"/>
  <c r="I69" i="1"/>
  <c r="H69" i="1"/>
  <c r="I68" i="1"/>
  <c r="H68" i="1"/>
  <c r="I67" i="1"/>
  <c r="H67" i="1"/>
  <c r="I66" i="1"/>
  <c r="H66" i="1"/>
  <c r="F65" i="1"/>
  <c r="I65" i="1" s="1"/>
  <c r="D65" i="1"/>
  <c r="I64" i="1"/>
  <c r="H64" i="1"/>
  <c r="I63" i="1"/>
  <c r="H63" i="1"/>
  <c r="I62" i="1"/>
  <c r="H62" i="1"/>
  <c r="I61" i="1"/>
  <c r="H61" i="1"/>
  <c r="I60" i="1"/>
  <c r="H60" i="1"/>
  <c r="F59" i="1"/>
  <c r="D59" i="1"/>
  <c r="I58" i="1"/>
  <c r="H58" i="1"/>
  <c r="I57" i="1"/>
  <c r="H57" i="1"/>
  <c r="I56" i="1"/>
  <c r="H56" i="1"/>
  <c r="I55" i="1"/>
  <c r="H55" i="1"/>
  <c r="I54" i="1"/>
  <c r="H54" i="1"/>
  <c r="I53" i="1"/>
  <c r="H53" i="1"/>
  <c r="F52" i="1"/>
  <c r="D52" i="1"/>
  <c r="I51" i="1"/>
  <c r="H51" i="1"/>
  <c r="I50" i="1"/>
  <c r="H50" i="1"/>
  <c r="F49" i="1"/>
  <c r="D49" i="1"/>
  <c r="I48" i="1"/>
  <c r="H48" i="1"/>
  <c r="I47" i="1"/>
  <c r="H47" i="1"/>
  <c r="I46" i="1"/>
  <c r="H46" i="1"/>
  <c r="I45" i="1"/>
  <c r="H45" i="1"/>
  <c r="H44" i="1"/>
  <c r="I43" i="1"/>
  <c r="H43" i="1"/>
  <c r="I42" i="1"/>
  <c r="H42" i="1"/>
  <c r="F41" i="1"/>
  <c r="I41" i="1" s="1"/>
  <c r="D41" i="1"/>
  <c r="I40" i="1"/>
  <c r="H40" i="1"/>
  <c r="I39" i="1"/>
  <c r="H39" i="1"/>
  <c r="I38" i="1"/>
  <c r="H38" i="1"/>
  <c r="F37" i="1"/>
  <c r="D37" i="1"/>
  <c r="I36" i="1"/>
  <c r="H36" i="1"/>
  <c r="I35" i="1"/>
  <c r="H35" i="1"/>
  <c r="I34" i="1"/>
  <c r="H34" i="1"/>
  <c r="I33" i="1"/>
  <c r="H33" i="1"/>
  <c r="F32" i="1"/>
  <c r="D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H24" i="1"/>
  <c r="I23" i="1"/>
  <c r="H23" i="1"/>
  <c r="H22" i="1"/>
  <c r="F22" i="1"/>
  <c r="D22" i="1"/>
  <c r="I21" i="1"/>
  <c r="H21" i="1"/>
  <c r="I20" i="1"/>
  <c r="H20" i="1"/>
  <c r="I19" i="1"/>
  <c r="H19" i="1"/>
  <c r="H18" i="1"/>
  <c r="F17" i="1"/>
  <c r="D17" i="1"/>
  <c r="I17" i="1" s="1"/>
  <c r="I16" i="1"/>
  <c r="H16" i="1"/>
  <c r="F15" i="1"/>
  <c r="D15" i="1"/>
  <c r="I15" i="1" s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F6" i="1"/>
  <c r="D6" i="1"/>
  <c r="H17" i="1" l="1"/>
  <c r="I37" i="1"/>
  <c r="I49" i="1"/>
  <c r="H6" i="1"/>
  <c r="I6" i="1"/>
  <c r="I52" i="1"/>
  <c r="I74" i="1"/>
  <c r="I32" i="1"/>
  <c r="H32" i="1"/>
  <c r="G70" i="1"/>
  <c r="E41" i="1"/>
  <c r="D5" i="1"/>
  <c r="E32" i="1" s="1"/>
  <c r="I22" i="1"/>
  <c r="G37" i="1"/>
  <c r="G59" i="1"/>
  <c r="H37" i="1"/>
  <c r="H59" i="1"/>
  <c r="H70" i="1"/>
  <c r="H15" i="1"/>
  <c r="E37" i="1"/>
  <c r="I59" i="1"/>
  <c r="G65" i="1"/>
  <c r="G6" i="1"/>
  <c r="H41" i="1"/>
  <c r="H52" i="1"/>
  <c r="H65" i="1"/>
  <c r="H74" i="1"/>
  <c r="H49" i="1"/>
  <c r="H76" i="1"/>
  <c r="G41" i="1"/>
  <c r="G74" i="1"/>
  <c r="E76" i="1"/>
  <c r="F5" i="1"/>
  <c r="G32" i="1" s="1"/>
  <c r="E74" i="1" l="1"/>
  <c r="E70" i="1"/>
  <c r="E65" i="1"/>
  <c r="E52" i="1"/>
  <c r="E49" i="1"/>
  <c r="E15" i="1"/>
  <c r="G52" i="1"/>
  <c r="E22" i="1"/>
  <c r="E59" i="1"/>
  <c r="G78" i="1"/>
  <c r="G77" i="1"/>
  <c r="G73" i="1"/>
  <c r="G72" i="1"/>
  <c r="G71" i="1"/>
  <c r="G64" i="1"/>
  <c r="G63" i="1"/>
  <c r="G62" i="1"/>
  <c r="G61" i="1"/>
  <c r="G60" i="1"/>
  <c r="G51" i="1"/>
  <c r="G50" i="1"/>
  <c r="G40" i="1"/>
  <c r="G39" i="1"/>
  <c r="G38" i="1"/>
  <c r="G31" i="1"/>
  <c r="G30" i="1"/>
  <c r="G29" i="1"/>
  <c r="G28" i="1"/>
  <c r="G27" i="1"/>
  <c r="G26" i="1"/>
  <c r="G25" i="1"/>
  <c r="G24" i="1"/>
  <c r="G23" i="1"/>
  <c r="G75" i="1"/>
  <c r="G68" i="1"/>
  <c r="G66" i="1"/>
  <c r="G57" i="1"/>
  <c r="G55" i="1"/>
  <c r="G53" i="1"/>
  <c r="G47" i="1"/>
  <c r="G45" i="1"/>
  <c r="G43" i="1"/>
  <c r="G36" i="1"/>
  <c r="G34" i="1"/>
  <c r="G20" i="1"/>
  <c r="H5" i="1"/>
  <c r="G18" i="1"/>
  <c r="G14" i="1"/>
  <c r="G13" i="1"/>
  <c r="G12" i="1"/>
  <c r="G11" i="1"/>
  <c r="G10" i="1"/>
  <c r="G9" i="1"/>
  <c r="G8" i="1"/>
  <c r="G7" i="1"/>
  <c r="I5" i="1"/>
  <c r="G69" i="1"/>
  <c r="G67" i="1"/>
  <c r="G58" i="1"/>
  <c r="G56" i="1"/>
  <c r="G54" i="1"/>
  <c r="G48" i="1"/>
  <c r="G46" i="1"/>
  <c r="G44" i="1"/>
  <c r="G42" i="1"/>
  <c r="G35" i="1"/>
  <c r="G33" i="1"/>
  <c r="G21" i="1"/>
  <c r="G19" i="1"/>
  <c r="G16" i="1"/>
  <c r="G15" i="1"/>
  <c r="G17" i="1"/>
  <c r="G49" i="1"/>
  <c r="E16" i="1"/>
  <c r="E18" i="1"/>
  <c r="E13" i="1"/>
  <c r="E11" i="1"/>
  <c r="E9" i="1"/>
  <c r="E7" i="1"/>
  <c r="E67" i="1"/>
  <c r="E57" i="1"/>
  <c r="E55" i="1"/>
  <c r="E53" i="1"/>
  <c r="E48" i="1"/>
  <c r="E46" i="1"/>
  <c r="E44" i="1"/>
  <c r="E42" i="1"/>
  <c r="E34" i="1"/>
  <c r="E78" i="1"/>
  <c r="E77" i="1"/>
  <c r="E73" i="1"/>
  <c r="E72" i="1"/>
  <c r="E71" i="1"/>
  <c r="E64" i="1"/>
  <c r="E63" i="1"/>
  <c r="E62" i="1"/>
  <c r="E61" i="1"/>
  <c r="E60" i="1"/>
  <c r="E51" i="1"/>
  <c r="E50" i="1"/>
  <c r="E40" i="1"/>
  <c r="E39" i="1"/>
  <c r="E38" i="1"/>
  <c r="E31" i="1"/>
  <c r="E30" i="1"/>
  <c r="E29" i="1"/>
  <c r="E28" i="1"/>
  <c r="E27" i="1"/>
  <c r="E26" i="1"/>
  <c r="E25" i="1"/>
  <c r="E24" i="1"/>
  <c r="E23" i="1"/>
  <c r="E14" i="1"/>
  <c r="E12" i="1"/>
  <c r="E10" i="1"/>
  <c r="E8" i="1"/>
  <c r="E75" i="1"/>
  <c r="E69" i="1"/>
  <c r="E68" i="1"/>
  <c r="E66" i="1"/>
  <c r="E58" i="1"/>
  <c r="E56" i="1"/>
  <c r="E54" i="1"/>
  <c r="E47" i="1"/>
  <c r="E45" i="1"/>
  <c r="E43" i="1"/>
  <c r="E36" i="1"/>
  <c r="E35" i="1"/>
  <c r="E33" i="1"/>
  <c r="E19" i="1"/>
  <c r="E17" i="1"/>
  <c r="E20" i="1"/>
  <c r="E21" i="1"/>
  <c r="E6" i="1"/>
  <c r="G76" i="1"/>
  <c r="G22" i="1"/>
  <c r="E5" i="1" l="1"/>
  <c r="G5" i="1"/>
</calcChain>
</file>

<file path=xl/sharedStrings.xml><?xml version="1.0" encoding="utf-8"?>
<sst xmlns="http://schemas.openxmlformats.org/spreadsheetml/2006/main" count="234" uniqueCount="101">
  <si>
    <t>(в рублях)</t>
  </si>
  <si>
    <t>Р</t>
  </si>
  <si>
    <t>П</t>
  </si>
  <si>
    <t xml:space="preserve">Наименование </t>
  </si>
  <si>
    <t>Исполнено за I квартал 
2016 года</t>
  </si>
  <si>
    <t>Исполнено за I квартал 
2017 года</t>
  </si>
  <si>
    <t>Отклонение 2017 года от 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</si>
  <si>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</si>
  <si>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</si>
  <si>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</si>
  <si>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</si>
  <si>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</si>
  <si>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</si>
  <si>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</si>
  <si>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</si>
  <si>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</si>
  <si>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</si>
  <si>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</si>
  <si>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</si>
  <si>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</si>
  <si>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</si>
  <si>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</si>
  <si>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</si>
  <si>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</si>
  <si>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</si>
  <si>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</si>
  <si>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</si>
  <si>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</si>
  <si>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</si>
  <si>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</si>
  <si>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</si>
  <si>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</si>
  <si>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</si>
  <si>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</si>
  <si>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</si>
  <si>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</si>
  <si>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</si>
  <si>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</si>
  <si>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</si>
  <si>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</si>
  <si>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</si>
  <si>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</si>
  <si>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</si>
  <si>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</si>
  <si>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</si>
  <si>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</si>
  <si>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</si>
  <si>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</si>
  <si>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</si>
  <si>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</si>
  <si>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</si>
  <si>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</si>
  <si>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</si>
  <si>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</si>
  <si>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</si>
  <si>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</si>
  <si>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</si>
  <si>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</si>
  <si>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</si>
  <si>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</si>
  <si>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</si>
  <si>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</si>
  <si>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</si>
  <si>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</si>
  <si>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</si>
  <si>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</si>
  <si>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</si>
  <si>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</si>
  <si>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</si>
  <si>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</si>
  <si>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</si>
  <si>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</si>
  <si>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</si>
  <si>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</si>
  <si>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</si>
  <si>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</si>
  <si>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</si>
  <si>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</si>
  <si>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</si>
  <si>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</si>
  <si>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</si>
  <si>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</si>
  <si>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</si>
  <si>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</si>
  <si>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</si>
  <si>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</si>
  <si>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</si>
  <si>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</si>
  <si>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</si>
  <si>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</si>
  <si>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</si>
  <si>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</si>
  <si>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</si>
  <si>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</si>
  <si>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</si>
  <si>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</si>
  <si>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</si>
  <si>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</si>
  <si>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</si>
  <si>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АНАЛИТИЧЕСКИЕ ДАННЫЕ ПО РАСХОДАМ ОБЛАСТНОГО БЮДЖЕТА ПО РАЗДЕЛАМ И ПОДРАЗДЕЛАМ КЛАССИФИКАЦИИ РАСХОДОВ БЮДЖЕТОВ ЗА I КВАРТАЛ 2017 ГОДА В СРАВНЕНИИ С СООТВЕТСТВУЮЩИМ ПЕРИОДОМ 2016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</si>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</sst>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top" wrapText="1"/>
    </xf>
    <xf numFmtId="0" fontId="1" fillId="0" borderId="0"/>
    <xf numFmtId="1" fontId="6" fillId="0" borderId="0"/>
    <xf numFmtId="164" fontId="11" fillId="0" borderId="2">
      <alignment wrapText="1"/>
    </xf>
    <xf numFmtId="164" fontId="17" fillId="0" borderId="3" applyBorder="0">
      <alignment wrapText="1"/>
    </xf>
    <xf numFmtId="164" fontId="18" fillId="0" borderId="3" applyBorder="0">
      <alignment wrapText="1"/>
    </xf>
    <xf numFmtId="0" fontId="3" fillId="0" borderId="0">
      <alignment vertical="top" wrapText="1"/>
    </xf>
  </cellStyleXfs>
  <cellXfs count="49">
    <xf numFmtId="0" fontId="0" fillId="0" borderId="0" xfId="0">
      <alignment vertical="top" wrapText="1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/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Fill="1" applyBorder="1" applyAlignment="1">
      <alignment vertical="top"/>
    </xf>
    <xf numFmtId="164" fontId="12" fillId="0" borderId="1" xfId="3" quotePrefix="1" applyNumberFormat="1" applyFont="1" applyFill="1" applyBorder="1" applyAlignment="1">
      <alignment vertical="top" wrapText="1"/>
    </xf>
    <xf numFmtId="49" fontId="12" fillId="0" borderId="1" xfId="3" applyNumberFormat="1" applyFont="1" applyFill="1" applyBorder="1" applyAlignment="1">
      <alignment vertical="top" wrapText="1"/>
    </xf>
    <xf numFmtId="164" fontId="12" fillId="0" borderId="1" xfId="3" applyNumberFormat="1" applyFont="1" applyFill="1" applyBorder="1" applyAlignment="1">
      <alignment vertical="top" wrapText="1"/>
    </xf>
    <xf numFmtId="4" fontId="12" fillId="0" borderId="1" xfId="3" applyNumberFormat="1" applyFont="1" applyFill="1" applyBorder="1" applyAlignment="1">
      <alignment vertical="top" wrapText="1"/>
    </xf>
    <xf numFmtId="4" fontId="12" fillId="0" borderId="1" xfId="2" applyNumberFormat="1" applyFont="1" applyFill="1" applyBorder="1" applyAlignment="1">
      <alignment horizontal="right" vertical="top" wrapText="1"/>
    </xf>
    <xf numFmtId="4" fontId="13" fillId="0" borderId="1" xfId="1" applyNumberFormat="1" applyFont="1" applyFill="1" applyBorder="1" applyAlignment="1">
      <alignment vertical="top"/>
    </xf>
    <xf numFmtId="4" fontId="12" fillId="0" borderId="1" xfId="1" applyNumberFormat="1" applyFont="1" applyFill="1" applyBorder="1" applyAlignment="1">
      <alignment vertical="top"/>
    </xf>
    <xf numFmtId="49" fontId="4" fillId="0" borderId="1" xfId="3" applyNumberFormat="1" applyFont="1" applyFill="1" applyBorder="1" applyAlignment="1">
      <alignment vertical="top" wrapText="1"/>
    </xf>
    <xf numFmtId="164" fontId="14" fillId="0" borderId="1" xfId="3" applyNumberFormat="1" applyFont="1" applyFill="1" applyBorder="1" applyAlignment="1">
      <alignment vertical="top" wrapText="1"/>
    </xf>
    <xf numFmtId="4" fontId="14" fillId="0" borderId="1" xfId="3" applyNumberFormat="1" applyFont="1" applyFill="1" applyBorder="1" applyAlignment="1">
      <alignment vertical="top" wrapText="1"/>
    </xf>
    <xf numFmtId="4" fontId="15" fillId="0" borderId="1" xfId="2" applyNumberFormat="1" applyFont="1" applyFill="1" applyBorder="1" applyAlignment="1">
      <alignment horizontal="right" vertical="top" wrapText="1"/>
    </xf>
    <xf numFmtId="4" fontId="5" fillId="0" borderId="1" xfId="1" applyNumberFormat="1" applyFont="1" applyFill="1" applyBorder="1" applyAlignment="1">
      <alignment vertical="top"/>
    </xf>
    <xf numFmtId="4" fontId="14" fillId="0" borderId="1" xfId="1" applyNumberFormat="1" applyFont="1" applyFill="1" applyBorder="1" applyAlignment="1">
      <alignment vertical="top"/>
    </xf>
    <xf numFmtId="164" fontId="4" fillId="0" borderId="1" xfId="3" quotePrefix="1" applyNumberFormat="1" applyFont="1" applyFill="1" applyBorder="1" applyAlignment="1">
      <alignment vertical="top" wrapText="1"/>
    </xf>
    <xf numFmtId="164" fontId="15" fillId="0" borderId="1" xfId="3" applyNumberFormat="1" applyFont="1" applyFill="1" applyBorder="1" applyAlignment="1">
      <alignment vertical="top" wrapText="1"/>
    </xf>
    <xf numFmtId="49" fontId="16" fillId="0" borderId="1" xfId="3" applyNumberFormat="1" applyFont="1" applyFill="1" applyBorder="1" applyAlignment="1">
      <alignment vertical="top" wrapText="1"/>
    </xf>
    <xf numFmtId="49" fontId="4" fillId="0" borderId="1" xfId="4" applyNumberFormat="1" applyFont="1" applyFill="1" applyBorder="1" applyAlignment="1">
      <alignment vertical="top" wrapText="1"/>
    </xf>
    <xf numFmtId="164" fontId="15" fillId="0" borderId="1" xfId="4" applyNumberFormat="1" applyFont="1" applyFill="1" applyBorder="1" applyAlignment="1">
      <alignment vertical="top" wrapText="1"/>
    </xf>
    <xf numFmtId="4" fontId="14" fillId="0" borderId="1" xfId="4" applyNumberFormat="1" applyFont="1" applyFill="1" applyBorder="1" applyAlignment="1">
      <alignment vertical="top" wrapText="1"/>
    </xf>
    <xf numFmtId="164" fontId="14" fillId="0" borderId="1" xfId="4" applyNumberFormat="1" applyFont="1" applyFill="1" applyBorder="1" applyAlignment="1">
      <alignment vertical="top" wrapText="1"/>
    </xf>
    <xf numFmtId="49" fontId="16" fillId="0" borderId="1" xfId="4" applyNumberFormat="1" applyFont="1" applyFill="1" applyBorder="1" applyAlignment="1">
      <alignment vertical="top" wrapText="1"/>
    </xf>
    <xf numFmtId="49" fontId="12" fillId="0" borderId="1" xfId="4" applyNumberFormat="1" applyFont="1" applyFill="1" applyBorder="1" applyAlignment="1">
      <alignment vertical="top" wrapText="1"/>
    </xf>
    <xf numFmtId="164" fontId="12" fillId="0" borderId="1" xfId="4" applyNumberFormat="1" applyFont="1" applyFill="1" applyBorder="1" applyAlignment="1">
      <alignment vertical="top" wrapText="1"/>
    </xf>
    <xf numFmtId="4" fontId="12" fillId="0" borderId="1" xfId="4" applyNumberFormat="1" applyFont="1" applyFill="1" applyBorder="1" applyAlignment="1">
      <alignment vertical="top" wrapText="1"/>
    </xf>
    <xf numFmtId="49" fontId="4" fillId="0" borderId="1" xfId="3" quotePrefix="1" applyNumberFormat="1" applyFont="1" applyFill="1" applyBorder="1" applyAlignment="1">
      <alignment vertical="top" wrapText="1"/>
    </xf>
    <xf numFmtId="49" fontId="4" fillId="0" borderId="1" xfId="4" quotePrefix="1" applyNumberFormat="1" applyFont="1" applyFill="1" applyBorder="1" applyAlignment="1">
      <alignment vertical="top" wrapText="1"/>
    </xf>
    <xf numFmtId="49" fontId="13" fillId="0" borderId="1" xfId="4" applyNumberFormat="1" applyFont="1" applyFill="1" applyBorder="1" applyAlignment="1">
      <alignment vertical="top" wrapText="1"/>
    </xf>
    <xf numFmtId="164" fontId="13" fillId="0" borderId="1" xfId="4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vertical="top"/>
    </xf>
    <xf numFmtId="49" fontId="15" fillId="0" borderId="1" xfId="1" applyNumberFormat="1" applyFont="1" applyFill="1" applyBorder="1" applyAlignment="1">
      <alignment vertical="top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5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top"/>
    </xf>
  </cellXfs>
  <cellStyles count="7">
    <cellStyle name="ЗГ1" xfId="3"/>
    <cellStyle name="ЗГ2" xfId="4"/>
    <cellStyle name="ЗГ3" xfId="5"/>
    <cellStyle name="Обычный" xfId="0" builtinId="0"/>
    <cellStyle name="Обычный 2" xfId="1"/>
    <cellStyle name="Обычный 3" xfId="6"/>
    <cellStyle name="ТЕКС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10" zoomScaleNormal="110" workbookViewId="0">
      <selection activeCell="C9" sqref="C9"/>
    </sheetView>
  </sheetViews>
  <sheetFormatPr defaultRowHeight="12.75" x14ac:dyDescent="0.2"/>
  <cols>
    <col min="1" max="1" width="7.1640625" customWidth="1"/>
    <col min="2" max="2" width="7.5" customWidth="1"/>
    <col min="3" max="3" width="47.5" customWidth="1"/>
    <col min="4" max="4" width="25.83203125" customWidth="1"/>
    <col min="5" max="5" width="13.1640625" customWidth="1"/>
    <col min="6" max="6" width="25" customWidth="1"/>
    <col min="7" max="7" width="14" customWidth="1"/>
    <col min="8" max="8" width="22.1640625" customWidth="1"/>
    <col min="9" max="9" width="15.83203125" customWidth="1"/>
  </cols>
  <sheetData>
    <row r="1" spans="1:9" ht="51.75" customHeight="1" x14ac:dyDescent="0.2">
      <c r="A1" s="41" t="s">
        <v>99</v>
      </c>
      <c r="B1" s="42"/>
      <c r="C1" s="42"/>
      <c r="D1" s="42"/>
      <c r="E1" s="42"/>
      <c r="F1" s="42"/>
      <c r="G1" s="42"/>
      <c r="H1" s="42"/>
      <c r="I1" s="42"/>
    </row>
    <row r="2" spans="1:9" ht="15.75" x14ac:dyDescent="0.25">
      <c r="A2" s="1"/>
      <c r="B2" s="1"/>
      <c r="C2" s="1"/>
      <c r="D2" s="1"/>
      <c r="E2" s="1"/>
      <c r="F2" s="2"/>
      <c r="G2" s="2"/>
      <c r="H2" s="43" t="s">
        <v>0</v>
      </c>
      <c r="I2" s="44"/>
    </row>
    <row r="3" spans="1:9" ht="33.75" customHeight="1" x14ac:dyDescent="0.2">
      <c r="A3" s="45" t="s">
        <v>1</v>
      </c>
      <c r="B3" s="45" t="s">
        <v>2</v>
      </c>
      <c r="C3" s="45" t="s">
        <v>3</v>
      </c>
      <c r="D3" s="45" t="s">
        <v>4</v>
      </c>
      <c r="E3" s="46"/>
      <c r="F3" s="45" t="s">
        <v>5</v>
      </c>
      <c r="G3" s="46"/>
      <c r="H3" s="47" t="s">
        <v>6</v>
      </c>
      <c r="I3" s="47" t="s">
        <v>7</v>
      </c>
    </row>
    <row r="4" spans="1:9" ht="28.5" x14ac:dyDescent="0.2">
      <c r="A4" s="46"/>
      <c r="B4" s="46"/>
      <c r="C4" s="46"/>
      <c r="D4" s="3" t="s">
        <v>8</v>
      </c>
      <c r="E4" s="4" t="s">
        <v>9</v>
      </c>
      <c r="F4" s="3" t="s">
        <v>8</v>
      </c>
      <c r="G4" s="4" t="s">
        <v>9</v>
      </c>
      <c r="H4" s="46"/>
      <c r="I4" s="46"/>
    </row>
    <row r="5" spans="1:9" ht="18.75" x14ac:dyDescent="0.2">
      <c r="A5" s="5"/>
      <c r="B5" s="6"/>
      <c r="C5" s="7" t="s">
        <v>10</v>
      </c>
      <c r="D5" s="8">
        <f>SUM(D6,D15,D17,D22,D32,D37,D41,D49,D52,D59,D65,D70,D74,D76)</f>
        <v>11673519362.870001</v>
      </c>
      <c r="E5" s="8">
        <f>SUM(E6,E15,E17,E22,E32,E37,E41,E49,E52,E59,E65,E70,E74,E76)</f>
        <v>99.999999999999986</v>
      </c>
      <c r="F5" s="8">
        <f>SUM(F6,F15,F17,F22,F32,F37,F41,F49,F52,F59,F65,F70,F74,F76)</f>
        <v>11652831135.670002</v>
      </c>
      <c r="G5" s="8">
        <f>SUM(G6,G15,G17,G22,G32,G37,G41,G49,G52,G59,G65,G70,G74,G76)</f>
        <v>99.999999999999972</v>
      </c>
      <c r="H5" s="9">
        <f>F5-D5</f>
        <v>-20688227.199998856</v>
      </c>
      <c r="I5" s="9">
        <f>F5/D5*100</f>
        <v>99.82277643479307</v>
      </c>
    </row>
    <row r="6" spans="1:9" ht="28.5" x14ac:dyDescent="0.2">
      <c r="A6" s="10" t="s">
        <v>11</v>
      </c>
      <c r="B6" s="11" t="s">
        <v>12</v>
      </c>
      <c r="C6" s="12" t="s">
        <v>13</v>
      </c>
      <c r="D6" s="13">
        <f>SUM(D7:D14)</f>
        <v>244396463.92000002</v>
      </c>
      <c r="E6" s="14">
        <f>D6/$D$5*100</f>
        <v>2.0935971091747412</v>
      </c>
      <c r="F6" s="13">
        <f>SUM(F7:F14)</f>
        <v>254382501.84</v>
      </c>
      <c r="G6" s="15">
        <f>F6/$F$5*100</f>
        <v>2.1830102820362702</v>
      </c>
      <c r="H6" s="16">
        <f t="shared" ref="H6:H69" si="0">F6-D6</f>
        <v>9986037.9199999869</v>
      </c>
      <c r="I6" s="16">
        <f t="shared" ref="I6:I69" si="1">F6/D6*100</f>
        <v>104.08599934705633</v>
      </c>
    </row>
    <row r="7" spans="1:9" ht="45" x14ac:dyDescent="0.2">
      <c r="A7" s="17" t="s">
        <v>11</v>
      </c>
      <c r="B7" s="17" t="s">
        <v>14</v>
      </c>
      <c r="C7" s="18" t="s">
        <v>15</v>
      </c>
      <c r="D7" s="19">
        <v>1103895.42</v>
      </c>
      <c r="E7" s="20">
        <f>D7/$D$5*100</f>
        <v>9.4564062960409648E-3</v>
      </c>
      <c r="F7" s="19">
        <v>834498.05</v>
      </c>
      <c r="G7" s="21">
        <f>F7/$F$5*100</f>
        <v>7.1613330724887318E-3</v>
      </c>
      <c r="H7" s="22">
        <f t="shared" si="0"/>
        <v>-269397.36999999988</v>
      </c>
      <c r="I7" s="22">
        <f t="shared" si="1"/>
        <v>75.595752539674464</v>
      </c>
    </row>
    <row r="8" spans="1:9" ht="75" x14ac:dyDescent="0.2">
      <c r="A8" s="23" t="s">
        <v>11</v>
      </c>
      <c r="B8" s="17" t="s">
        <v>16</v>
      </c>
      <c r="C8" s="18" t="s">
        <v>17</v>
      </c>
      <c r="D8" s="19">
        <v>23471109.530000001</v>
      </c>
      <c r="E8" s="20">
        <f t="shared" ref="E8:E71" si="2">D8/$D$5*100</f>
        <v>0.20106283975211992</v>
      </c>
      <c r="F8" s="19">
        <v>21743454.41</v>
      </c>
      <c r="G8" s="21">
        <f t="shared" ref="G8:G71" si="3">F8/$F$5*100</f>
        <v>0.1865937483934012</v>
      </c>
      <c r="H8" s="22">
        <f t="shared" si="0"/>
        <v>-1727655.120000001</v>
      </c>
      <c r="I8" s="22">
        <f t="shared" si="1"/>
        <v>92.639226885325684</v>
      </c>
    </row>
    <row r="9" spans="1:9" ht="75" x14ac:dyDescent="0.2">
      <c r="A9" s="23" t="s">
        <v>11</v>
      </c>
      <c r="B9" s="17" t="s">
        <v>18</v>
      </c>
      <c r="C9" s="18" t="s">
        <v>19</v>
      </c>
      <c r="D9" s="19">
        <v>31978062.079999998</v>
      </c>
      <c r="E9" s="20">
        <f t="shared" si="2"/>
        <v>0.27393677164499952</v>
      </c>
      <c r="F9" s="19">
        <v>29863520.690000001</v>
      </c>
      <c r="G9" s="21">
        <f t="shared" si="3"/>
        <v>0.25627695400636163</v>
      </c>
      <c r="H9" s="22">
        <f t="shared" si="0"/>
        <v>-2114541.3899999969</v>
      </c>
      <c r="I9" s="22">
        <f t="shared" si="1"/>
        <v>93.387524907825821</v>
      </c>
    </row>
    <row r="10" spans="1:9" ht="15.75" x14ac:dyDescent="0.2">
      <c r="A10" s="17" t="s">
        <v>11</v>
      </c>
      <c r="B10" s="17" t="s">
        <v>20</v>
      </c>
      <c r="C10" s="24" t="s">
        <v>21</v>
      </c>
      <c r="D10" s="19">
        <v>29777296.129999999</v>
      </c>
      <c r="E10" s="20">
        <f t="shared" si="2"/>
        <v>0.25508413704878696</v>
      </c>
      <c r="F10" s="19">
        <v>39000611.380000003</v>
      </c>
      <c r="G10" s="21">
        <f t="shared" si="3"/>
        <v>0.33468786191037159</v>
      </c>
      <c r="H10" s="22">
        <f t="shared" si="0"/>
        <v>9223315.2500000037</v>
      </c>
      <c r="I10" s="22">
        <f t="shared" si="1"/>
        <v>130.97432087095277</v>
      </c>
    </row>
    <row r="11" spans="1:9" ht="60" x14ac:dyDescent="0.2">
      <c r="A11" s="17" t="s">
        <v>11</v>
      </c>
      <c r="B11" s="17" t="s">
        <v>22</v>
      </c>
      <c r="C11" s="18" t="s">
        <v>23</v>
      </c>
      <c r="D11" s="19">
        <v>37663216.170000002</v>
      </c>
      <c r="E11" s="20">
        <f t="shared" si="2"/>
        <v>0.32263805797757539</v>
      </c>
      <c r="F11" s="19">
        <v>35226943.950000003</v>
      </c>
      <c r="G11" s="21">
        <f t="shared" si="3"/>
        <v>0.30230373666162769</v>
      </c>
      <c r="H11" s="22">
        <f t="shared" si="0"/>
        <v>-2436272.2199999988</v>
      </c>
      <c r="I11" s="22">
        <f t="shared" si="1"/>
        <v>93.531428094182317</v>
      </c>
    </row>
    <row r="12" spans="1:9" ht="30" x14ac:dyDescent="0.2">
      <c r="A12" s="17" t="s">
        <v>11</v>
      </c>
      <c r="B12" s="17" t="s">
        <v>24</v>
      </c>
      <c r="C12" s="24" t="s">
        <v>25</v>
      </c>
      <c r="D12" s="19">
        <v>13008331.189999999</v>
      </c>
      <c r="E12" s="20">
        <f t="shared" si="2"/>
        <v>0.11143452788861291</v>
      </c>
      <c r="F12" s="19">
        <v>14475827.140000001</v>
      </c>
      <c r="G12" s="21">
        <f t="shared" si="3"/>
        <v>0.12422583809430347</v>
      </c>
      <c r="H12" s="22">
        <f t="shared" si="0"/>
        <v>1467495.9500000011</v>
      </c>
      <c r="I12" s="22">
        <f t="shared" si="1"/>
        <v>111.28120070565333</v>
      </c>
    </row>
    <row r="13" spans="1:9" ht="15.75" x14ac:dyDescent="0.2">
      <c r="A13" s="17" t="s">
        <v>11</v>
      </c>
      <c r="B13" s="17" t="s">
        <v>26</v>
      </c>
      <c r="C13" s="24" t="s">
        <v>27</v>
      </c>
      <c r="D13" s="19">
        <v>198096</v>
      </c>
      <c r="E13" s="20">
        <f t="shared" si="2"/>
        <v>1.6969689589078384E-3</v>
      </c>
      <c r="F13" s="19">
        <v>0</v>
      </c>
      <c r="G13" s="21">
        <f t="shared" si="3"/>
        <v>0</v>
      </c>
      <c r="H13" s="22">
        <f t="shared" si="0"/>
        <v>-198096</v>
      </c>
      <c r="I13" s="22">
        <f t="shared" si="1"/>
        <v>0</v>
      </c>
    </row>
    <row r="14" spans="1:9" ht="15.75" x14ac:dyDescent="0.2">
      <c r="A14" s="17" t="s">
        <v>11</v>
      </c>
      <c r="B14" s="25" t="s">
        <v>28</v>
      </c>
      <c r="C14" s="24" t="s">
        <v>29</v>
      </c>
      <c r="D14" s="19">
        <v>107196457.40000001</v>
      </c>
      <c r="E14" s="20">
        <f t="shared" si="2"/>
        <v>0.91828739960769767</v>
      </c>
      <c r="F14" s="19">
        <v>113237646.22</v>
      </c>
      <c r="G14" s="21">
        <f t="shared" si="3"/>
        <v>0.97176080989771574</v>
      </c>
      <c r="H14" s="22">
        <f t="shared" si="0"/>
        <v>6041188.8199999928</v>
      </c>
      <c r="I14" s="22">
        <f t="shared" si="1"/>
        <v>105.63562357052294</v>
      </c>
    </row>
    <row r="15" spans="1:9" ht="15.75" x14ac:dyDescent="0.2">
      <c r="A15" s="11" t="s">
        <v>14</v>
      </c>
      <c r="B15" s="11" t="s">
        <v>12</v>
      </c>
      <c r="C15" s="12" t="s">
        <v>30</v>
      </c>
      <c r="D15" s="13">
        <f>SUM(D16:D16)</f>
        <v>8984600</v>
      </c>
      <c r="E15" s="14">
        <f t="shared" si="2"/>
        <v>7.6965649524489976E-2</v>
      </c>
      <c r="F15" s="13">
        <f>SUM(F16:F16)</f>
        <v>6972675</v>
      </c>
      <c r="G15" s="15">
        <f t="shared" si="3"/>
        <v>5.9836746270665778E-2</v>
      </c>
      <c r="H15" s="16">
        <f t="shared" si="0"/>
        <v>-2011925</v>
      </c>
      <c r="I15" s="16">
        <f t="shared" si="1"/>
        <v>77.606960799590411</v>
      </c>
    </row>
    <row r="16" spans="1:9" ht="30" x14ac:dyDescent="0.2">
      <c r="A16" s="25" t="s">
        <v>14</v>
      </c>
      <c r="B16" s="25" t="s">
        <v>16</v>
      </c>
      <c r="C16" s="18" t="s">
        <v>31</v>
      </c>
      <c r="D16" s="19">
        <v>8984600</v>
      </c>
      <c r="E16" s="20">
        <f t="shared" si="2"/>
        <v>7.6965649524489976E-2</v>
      </c>
      <c r="F16" s="19">
        <v>6972675</v>
      </c>
      <c r="G16" s="21">
        <f t="shared" si="3"/>
        <v>5.9836746270665778E-2</v>
      </c>
      <c r="H16" s="22">
        <f t="shared" si="0"/>
        <v>-2011925</v>
      </c>
      <c r="I16" s="22">
        <f t="shared" si="1"/>
        <v>77.606960799590411</v>
      </c>
    </row>
    <row r="17" spans="1:9" ht="43.5" customHeight="1" x14ac:dyDescent="0.2">
      <c r="A17" s="11" t="s">
        <v>16</v>
      </c>
      <c r="B17" s="11" t="s">
        <v>12</v>
      </c>
      <c r="C17" s="12" t="s">
        <v>32</v>
      </c>
      <c r="D17" s="13">
        <f>SUM(D18:D21)</f>
        <v>71369012.469999999</v>
      </c>
      <c r="E17" s="14">
        <f t="shared" si="2"/>
        <v>0.61137528667664387</v>
      </c>
      <c r="F17" s="13">
        <f>SUM(F18:F21)</f>
        <v>83377773.719999999</v>
      </c>
      <c r="G17" s="15">
        <f t="shared" si="3"/>
        <v>0.71551516321879693</v>
      </c>
      <c r="H17" s="16">
        <f t="shared" si="0"/>
        <v>12008761.25</v>
      </c>
      <c r="I17" s="16">
        <f t="shared" si="1"/>
        <v>116.82629594328195</v>
      </c>
    </row>
    <row r="18" spans="1:9" ht="15.75" x14ac:dyDescent="0.2">
      <c r="A18" s="26" t="s">
        <v>16</v>
      </c>
      <c r="B18" s="26" t="s">
        <v>18</v>
      </c>
      <c r="C18" s="27" t="s">
        <v>33</v>
      </c>
      <c r="D18" s="28">
        <v>12847752.630000001</v>
      </c>
      <c r="E18" s="20">
        <f t="shared" si="2"/>
        <v>0.1100589482111529</v>
      </c>
      <c r="F18" s="28">
        <v>14155575.039999999</v>
      </c>
      <c r="G18" s="21">
        <f t="shared" si="3"/>
        <v>0.12147756090508297</v>
      </c>
      <c r="H18" s="22">
        <f t="shared" si="0"/>
        <v>1307822.4099999983</v>
      </c>
      <c r="I18" s="22"/>
    </row>
    <row r="19" spans="1:9" ht="60" x14ac:dyDescent="0.2">
      <c r="A19" s="26" t="s">
        <v>16</v>
      </c>
      <c r="B19" s="26" t="s">
        <v>34</v>
      </c>
      <c r="C19" s="29" t="s">
        <v>35</v>
      </c>
      <c r="D19" s="28">
        <v>2829789.73</v>
      </c>
      <c r="E19" s="20">
        <f t="shared" si="2"/>
        <v>2.4241101950802608E-2</v>
      </c>
      <c r="F19" s="28">
        <v>4218583.29</v>
      </c>
      <c r="G19" s="21">
        <f t="shared" si="3"/>
        <v>3.6202217648951145E-2</v>
      </c>
      <c r="H19" s="22">
        <f t="shared" si="0"/>
        <v>1388793.56</v>
      </c>
      <c r="I19" s="22">
        <f t="shared" si="1"/>
        <v>149.07762386995446</v>
      </c>
    </row>
    <row r="20" spans="1:9" ht="15.75" x14ac:dyDescent="0.2">
      <c r="A20" s="26" t="s">
        <v>16</v>
      </c>
      <c r="B20" s="26" t="s">
        <v>26</v>
      </c>
      <c r="C20" s="29" t="s">
        <v>36</v>
      </c>
      <c r="D20" s="28">
        <v>41841211.289999999</v>
      </c>
      <c r="E20" s="20">
        <f t="shared" si="2"/>
        <v>0.35842842239234612</v>
      </c>
      <c r="F20" s="28">
        <v>53246149.859999999</v>
      </c>
      <c r="G20" s="21">
        <f t="shared" si="3"/>
        <v>0.45693745356877608</v>
      </c>
      <c r="H20" s="22">
        <f t="shared" si="0"/>
        <v>11404938.57</v>
      </c>
      <c r="I20" s="22">
        <f t="shared" si="1"/>
        <v>127.25766826144864</v>
      </c>
    </row>
    <row r="21" spans="1:9" ht="45" x14ac:dyDescent="0.2">
      <c r="A21" s="30" t="s">
        <v>16</v>
      </c>
      <c r="B21" s="30" t="s">
        <v>37</v>
      </c>
      <c r="C21" s="29" t="s">
        <v>38</v>
      </c>
      <c r="D21" s="28">
        <v>13850258.82</v>
      </c>
      <c r="E21" s="20">
        <f t="shared" si="2"/>
        <v>0.11864681412234225</v>
      </c>
      <c r="F21" s="28">
        <v>11757465.529999999</v>
      </c>
      <c r="G21" s="21">
        <f t="shared" si="3"/>
        <v>0.10089793109598667</v>
      </c>
      <c r="H21" s="22">
        <f t="shared" si="0"/>
        <v>-2092793.290000001</v>
      </c>
      <c r="I21" s="22">
        <f t="shared" si="1"/>
        <v>84.889861502241587</v>
      </c>
    </row>
    <row r="22" spans="1:9" ht="15.75" x14ac:dyDescent="0.2">
      <c r="A22" s="31" t="s">
        <v>18</v>
      </c>
      <c r="B22" s="31" t="s">
        <v>12</v>
      </c>
      <c r="C22" s="32" t="s">
        <v>39</v>
      </c>
      <c r="D22" s="33">
        <f>SUM(D23:D31)</f>
        <v>2497142770.96</v>
      </c>
      <c r="E22" s="14">
        <f t="shared" si="2"/>
        <v>21.391516074429703</v>
      </c>
      <c r="F22" s="33">
        <f>SUM(F23:F31)</f>
        <v>2940597072.2200003</v>
      </c>
      <c r="G22" s="15">
        <f t="shared" si="3"/>
        <v>25.235044067691494</v>
      </c>
      <c r="H22" s="16">
        <f t="shared" si="0"/>
        <v>443454301.26000023</v>
      </c>
      <c r="I22" s="16">
        <f t="shared" si="1"/>
        <v>117.75846805465267</v>
      </c>
    </row>
    <row r="23" spans="1:9" ht="15.75" x14ac:dyDescent="0.2">
      <c r="A23" s="30" t="s">
        <v>18</v>
      </c>
      <c r="B23" s="30" t="s">
        <v>11</v>
      </c>
      <c r="C23" s="29" t="s">
        <v>40</v>
      </c>
      <c r="D23" s="28">
        <v>51553339.039999999</v>
      </c>
      <c r="E23" s="20">
        <f t="shared" si="2"/>
        <v>0.44162636337397837</v>
      </c>
      <c r="F23" s="28">
        <v>54210573.090000004</v>
      </c>
      <c r="G23" s="21">
        <f t="shared" si="3"/>
        <v>0.46521375328316777</v>
      </c>
      <c r="H23" s="22">
        <f t="shared" si="0"/>
        <v>2657234.0500000045</v>
      </c>
      <c r="I23" s="22">
        <f t="shared" si="1"/>
        <v>105.15433936866489</v>
      </c>
    </row>
    <row r="24" spans="1:9" ht="30" x14ac:dyDescent="0.2">
      <c r="A24" s="26" t="s">
        <v>18</v>
      </c>
      <c r="B24" s="26" t="s">
        <v>18</v>
      </c>
      <c r="C24" s="27" t="s">
        <v>41</v>
      </c>
      <c r="D24" s="28">
        <v>0</v>
      </c>
      <c r="E24" s="20">
        <f t="shared" si="2"/>
        <v>0</v>
      </c>
      <c r="F24" s="28">
        <v>1024667</v>
      </c>
      <c r="G24" s="21">
        <f t="shared" si="3"/>
        <v>8.7932879835822386E-3</v>
      </c>
      <c r="H24" s="22">
        <f t="shared" si="0"/>
        <v>1024667</v>
      </c>
      <c r="I24" s="48" t="s">
        <v>100</v>
      </c>
    </row>
    <row r="25" spans="1:9" ht="15.75" x14ac:dyDescent="0.2">
      <c r="A25" s="26" t="s">
        <v>18</v>
      </c>
      <c r="B25" s="26" t="s">
        <v>20</v>
      </c>
      <c r="C25" s="27" t="s">
        <v>42</v>
      </c>
      <c r="D25" s="28">
        <v>372488692.63</v>
      </c>
      <c r="E25" s="20">
        <f t="shared" si="2"/>
        <v>3.1908859792084292</v>
      </c>
      <c r="F25" s="28">
        <v>719055381.69000006</v>
      </c>
      <c r="G25" s="21">
        <f t="shared" si="3"/>
        <v>6.1706496328512754</v>
      </c>
      <c r="H25" s="22">
        <f t="shared" si="0"/>
        <v>346566689.06000006</v>
      </c>
      <c r="I25" s="22">
        <f t="shared" si="1"/>
        <v>193.04086161999319</v>
      </c>
    </row>
    <row r="26" spans="1:9" ht="15.75" x14ac:dyDescent="0.2">
      <c r="A26" s="26" t="s">
        <v>18</v>
      </c>
      <c r="B26" s="26" t="s">
        <v>22</v>
      </c>
      <c r="C26" s="27" t="s">
        <v>43</v>
      </c>
      <c r="D26" s="28">
        <v>519015.76</v>
      </c>
      <c r="E26" s="20">
        <f t="shared" si="2"/>
        <v>4.4460949938613633E-3</v>
      </c>
      <c r="F26" s="28">
        <v>0</v>
      </c>
      <c r="G26" s="21">
        <f t="shared" si="3"/>
        <v>0</v>
      </c>
      <c r="H26" s="22">
        <f t="shared" si="0"/>
        <v>-519015.76</v>
      </c>
      <c r="I26" s="22">
        <f t="shared" si="1"/>
        <v>0</v>
      </c>
    </row>
    <row r="27" spans="1:9" ht="15.75" x14ac:dyDescent="0.2">
      <c r="A27" s="26" t="s">
        <v>18</v>
      </c>
      <c r="B27" s="26" t="s">
        <v>24</v>
      </c>
      <c r="C27" s="29" t="s">
        <v>44</v>
      </c>
      <c r="D27" s="28">
        <v>66544354.450000003</v>
      </c>
      <c r="E27" s="20">
        <f t="shared" si="2"/>
        <v>0.57004535120452049</v>
      </c>
      <c r="F27" s="28">
        <v>62104339.299999997</v>
      </c>
      <c r="G27" s="21">
        <f t="shared" si="3"/>
        <v>0.53295494096619112</v>
      </c>
      <c r="H27" s="22">
        <f t="shared" si="0"/>
        <v>-4440015.150000006</v>
      </c>
      <c r="I27" s="22">
        <f t="shared" si="1"/>
        <v>93.327735783602591</v>
      </c>
    </row>
    <row r="28" spans="1:9" ht="15.75" x14ac:dyDescent="0.2">
      <c r="A28" s="26" t="s">
        <v>18</v>
      </c>
      <c r="B28" s="26" t="s">
        <v>45</v>
      </c>
      <c r="C28" s="27" t="s">
        <v>46</v>
      </c>
      <c r="D28" s="28">
        <v>17515237</v>
      </c>
      <c r="E28" s="20">
        <f t="shared" si="2"/>
        <v>0.15004247181626107</v>
      </c>
      <c r="F28" s="28">
        <v>222089826.34999999</v>
      </c>
      <c r="G28" s="21">
        <f t="shared" si="3"/>
        <v>1.9058872797887716</v>
      </c>
      <c r="H28" s="22">
        <f t="shared" si="0"/>
        <v>204574589.34999999</v>
      </c>
      <c r="I28" s="22">
        <f t="shared" si="1"/>
        <v>1267.9807093104134</v>
      </c>
    </row>
    <row r="29" spans="1:9" ht="15.75" x14ac:dyDescent="0.2">
      <c r="A29" s="26" t="s">
        <v>18</v>
      </c>
      <c r="B29" s="30" t="s">
        <v>34</v>
      </c>
      <c r="C29" s="29" t="s">
        <v>47</v>
      </c>
      <c r="D29" s="28">
        <v>1426517421.5899999</v>
      </c>
      <c r="E29" s="20">
        <f t="shared" si="2"/>
        <v>12.220114408062132</v>
      </c>
      <c r="F29" s="28">
        <v>1449581566.2</v>
      </c>
      <c r="G29" s="21">
        <f t="shared" si="3"/>
        <v>12.43973717050396</v>
      </c>
      <c r="H29" s="22">
        <f t="shared" si="0"/>
        <v>23064144.610000134</v>
      </c>
      <c r="I29" s="22">
        <f t="shared" si="1"/>
        <v>101.61681478690198</v>
      </c>
    </row>
    <row r="30" spans="1:9" ht="15.75" x14ac:dyDescent="0.2">
      <c r="A30" s="26" t="s">
        <v>18</v>
      </c>
      <c r="B30" s="30" t="s">
        <v>26</v>
      </c>
      <c r="C30" s="27" t="s">
        <v>48</v>
      </c>
      <c r="D30" s="28">
        <v>65624006.93</v>
      </c>
      <c r="E30" s="20">
        <f t="shared" si="2"/>
        <v>0.56216128906874885</v>
      </c>
      <c r="F30" s="28">
        <v>81792349.819999993</v>
      </c>
      <c r="G30" s="21">
        <f t="shared" si="3"/>
        <v>0.70190968072667592</v>
      </c>
      <c r="H30" s="22">
        <f t="shared" si="0"/>
        <v>16168342.889999993</v>
      </c>
      <c r="I30" s="22">
        <f t="shared" si="1"/>
        <v>124.63784771211317</v>
      </c>
    </row>
    <row r="31" spans="1:9" ht="30" x14ac:dyDescent="0.2">
      <c r="A31" s="26" t="s">
        <v>18</v>
      </c>
      <c r="B31" s="30" t="s">
        <v>49</v>
      </c>
      <c r="C31" s="27" t="s">
        <v>50</v>
      </c>
      <c r="D31" s="28">
        <v>496380703.56</v>
      </c>
      <c r="E31" s="20">
        <f t="shared" si="2"/>
        <v>4.2521941167017694</v>
      </c>
      <c r="F31" s="28">
        <v>350738368.76999998</v>
      </c>
      <c r="G31" s="21">
        <f t="shared" si="3"/>
        <v>3.009898321587869</v>
      </c>
      <c r="H31" s="22">
        <f t="shared" si="0"/>
        <v>-145642334.79000002</v>
      </c>
      <c r="I31" s="22">
        <f t="shared" si="1"/>
        <v>70.65914654911731</v>
      </c>
    </row>
    <row r="32" spans="1:9" ht="28.5" x14ac:dyDescent="0.2">
      <c r="A32" s="11" t="s">
        <v>20</v>
      </c>
      <c r="B32" s="11" t="s">
        <v>12</v>
      </c>
      <c r="C32" s="12" t="s">
        <v>51</v>
      </c>
      <c r="D32" s="13">
        <f>SUM(D34:D36)+D33</f>
        <v>892034080.14999998</v>
      </c>
      <c r="E32" s="14">
        <f t="shared" si="2"/>
        <v>7.6415179726115463</v>
      </c>
      <c r="F32" s="13">
        <f>SUM(F34:F36)+F33</f>
        <v>1040976074.22</v>
      </c>
      <c r="G32" s="15">
        <f t="shared" si="3"/>
        <v>8.9332460249381889</v>
      </c>
      <c r="H32" s="16">
        <f t="shared" si="0"/>
        <v>148941994.07000005</v>
      </c>
      <c r="I32" s="16">
        <f t="shared" si="1"/>
        <v>116.69689503846699</v>
      </c>
    </row>
    <row r="33" spans="1:9" ht="15.75" x14ac:dyDescent="0.2">
      <c r="A33" s="26" t="s">
        <v>20</v>
      </c>
      <c r="B33" s="30" t="s">
        <v>11</v>
      </c>
      <c r="C33" s="18" t="s">
        <v>52</v>
      </c>
      <c r="D33" s="19">
        <v>435767378.27999997</v>
      </c>
      <c r="E33" s="20">
        <f t="shared" si="2"/>
        <v>3.732956315351192</v>
      </c>
      <c r="F33" s="19">
        <v>546563600.47000003</v>
      </c>
      <c r="G33" s="21">
        <f t="shared" si="3"/>
        <v>4.6903932109419886</v>
      </c>
      <c r="H33" s="22">
        <f t="shared" si="0"/>
        <v>110796222.19000006</v>
      </c>
      <c r="I33" s="22">
        <f t="shared" si="1"/>
        <v>125.42554301042897</v>
      </c>
    </row>
    <row r="34" spans="1:9" ht="15.75" x14ac:dyDescent="0.2">
      <c r="A34" s="25" t="s">
        <v>20</v>
      </c>
      <c r="B34" s="25" t="s">
        <v>14</v>
      </c>
      <c r="C34" s="18" t="s">
        <v>53</v>
      </c>
      <c r="D34" s="19">
        <v>380439719.63</v>
      </c>
      <c r="E34" s="20">
        <f t="shared" si="2"/>
        <v>3.2589976321970715</v>
      </c>
      <c r="F34" s="19">
        <v>460108398.07999998</v>
      </c>
      <c r="G34" s="21">
        <f t="shared" si="3"/>
        <v>3.9484687688606517</v>
      </c>
      <c r="H34" s="22">
        <f t="shared" si="0"/>
        <v>79668678.449999988</v>
      </c>
      <c r="I34" s="22">
        <f t="shared" si="1"/>
        <v>120.94120943193904</v>
      </c>
    </row>
    <row r="35" spans="1:9" ht="15.75" x14ac:dyDescent="0.2">
      <c r="A35" s="25" t="s">
        <v>20</v>
      </c>
      <c r="B35" s="25" t="s">
        <v>16</v>
      </c>
      <c r="C35" s="18" t="s">
        <v>54</v>
      </c>
      <c r="D35" s="19">
        <v>45640953.210000001</v>
      </c>
      <c r="E35" s="20">
        <f t="shared" si="2"/>
        <v>0.39097851976988468</v>
      </c>
      <c r="F35" s="19">
        <v>0</v>
      </c>
      <c r="G35" s="21">
        <f t="shared" si="3"/>
        <v>0</v>
      </c>
      <c r="H35" s="22">
        <f t="shared" si="0"/>
        <v>-45640953.210000001</v>
      </c>
      <c r="I35" s="22">
        <f t="shared" si="1"/>
        <v>0</v>
      </c>
    </row>
    <row r="36" spans="1:9" ht="30" x14ac:dyDescent="0.2">
      <c r="A36" s="26" t="s">
        <v>20</v>
      </c>
      <c r="B36" s="30" t="s">
        <v>20</v>
      </c>
      <c r="C36" s="24" t="s">
        <v>55</v>
      </c>
      <c r="D36" s="19">
        <v>30186029.030000001</v>
      </c>
      <c r="E36" s="20">
        <f t="shared" si="2"/>
        <v>0.25858550529339758</v>
      </c>
      <c r="F36" s="19">
        <v>34304075.670000002</v>
      </c>
      <c r="G36" s="21">
        <f t="shared" si="3"/>
        <v>0.29438404513554828</v>
      </c>
      <c r="H36" s="22">
        <f t="shared" si="0"/>
        <v>4118046.6400000006</v>
      </c>
      <c r="I36" s="22">
        <f t="shared" si="1"/>
        <v>113.64222712403587</v>
      </c>
    </row>
    <row r="37" spans="1:9" ht="15.75" x14ac:dyDescent="0.2">
      <c r="A37" s="11" t="s">
        <v>22</v>
      </c>
      <c r="B37" s="11" t="s">
        <v>12</v>
      </c>
      <c r="C37" s="12" t="s">
        <v>56</v>
      </c>
      <c r="D37" s="33">
        <f>SUM(D38:D40)</f>
        <v>5267305.0299999993</v>
      </c>
      <c r="E37" s="20">
        <f t="shared" si="2"/>
        <v>4.5121825443265491E-2</v>
      </c>
      <c r="F37" s="33">
        <f>SUM(F38:F40)</f>
        <v>4966711.8900000006</v>
      </c>
      <c r="G37" s="15">
        <f t="shared" si="3"/>
        <v>4.2622362172541943E-2</v>
      </c>
      <c r="H37" s="16">
        <f t="shared" si="0"/>
        <v>-300593.13999999873</v>
      </c>
      <c r="I37" s="16">
        <f t="shared" si="1"/>
        <v>94.293227024294836</v>
      </c>
    </row>
    <row r="38" spans="1:9" ht="15.75" x14ac:dyDescent="0.2">
      <c r="A38" s="25" t="s">
        <v>22</v>
      </c>
      <c r="B38" s="25" t="s">
        <v>11</v>
      </c>
      <c r="C38" s="18" t="s">
        <v>57</v>
      </c>
      <c r="D38" s="28">
        <v>208775</v>
      </c>
      <c r="E38" s="20">
        <f t="shared" si="2"/>
        <v>1.7884495113277604E-3</v>
      </c>
      <c r="F38" s="28">
        <v>250000</v>
      </c>
      <c r="G38" s="21">
        <f t="shared" si="3"/>
        <v>2.1454013800537735E-3</v>
      </c>
      <c r="H38" s="22">
        <f t="shared" si="0"/>
        <v>41225</v>
      </c>
      <c r="I38" s="22">
        <f t="shared" si="1"/>
        <v>119.74613818704347</v>
      </c>
    </row>
    <row r="39" spans="1:9" ht="30" x14ac:dyDescent="0.2">
      <c r="A39" s="26" t="s">
        <v>22</v>
      </c>
      <c r="B39" s="30" t="s">
        <v>16</v>
      </c>
      <c r="C39" s="29" t="s">
        <v>58</v>
      </c>
      <c r="D39" s="28">
        <v>4869896.3099999996</v>
      </c>
      <c r="E39" s="20">
        <f t="shared" si="2"/>
        <v>4.1717464619022211E-2</v>
      </c>
      <c r="F39" s="28">
        <v>2313664.17</v>
      </c>
      <c r="G39" s="21">
        <f t="shared" si="3"/>
        <v>1.9854953213195872E-2</v>
      </c>
      <c r="H39" s="22">
        <f t="shared" si="0"/>
        <v>-2556232.1399999997</v>
      </c>
      <c r="I39" s="22">
        <f t="shared" si="1"/>
        <v>47.509516070168651</v>
      </c>
    </row>
    <row r="40" spans="1:9" ht="30" x14ac:dyDescent="0.2">
      <c r="A40" s="26" t="s">
        <v>22</v>
      </c>
      <c r="B40" s="30" t="s">
        <v>20</v>
      </c>
      <c r="C40" s="27" t="s">
        <v>59</v>
      </c>
      <c r="D40" s="28">
        <v>188633.72</v>
      </c>
      <c r="E40" s="20">
        <f t="shared" si="2"/>
        <v>1.6159113129155193E-3</v>
      </c>
      <c r="F40" s="28">
        <v>2403047.7200000002</v>
      </c>
      <c r="G40" s="21">
        <f t="shared" si="3"/>
        <v>2.0622007579292296E-2</v>
      </c>
      <c r="H40" s="22">
        <f t="shared" si="0"/>
        <v>2214414</v>
      </c>
      <c r="I40" s="22">
        <f t="shared" si="1"/>
        <v>1273.9226687572086</v>
      </c>
    </row>
    <row r="41" spans="1:9" ht="15.75" x14ac:dyDescent="0.2">
      <c r="A41" s="11" t="s">
        <v>24</v>
      </c>
      <c r="B41" s="11" t="s">
        <v>12</v>
      </c>
      <c r="C41" s="12" t="s">
        <v>60</v>
      </c>
      <c r="D41" s="13">
        <f>SUM(D42:D48)</f>
        <v>2445846543.0299997</v>
      </c>
      <c r="E41" s="14">
        <f t="shared" si="2"/>
        <v>20.952092226869571</v>
      </c>
      <c r="F41" s="13">
        <f>SUM(F42:F48)</f>
        <v>2348257884.3699994</v>
      </c>
      <c r="G41" s="15">
        <f t="shared" si="3"/>
        <v>20.151822823398202</v>
      </c>
      <c r="H41" s="16">
        <f t="shared" si="0"/>
        <v>-97588658.660000324</v>
      </c>
      <c r="I41" s="16">
        <f t="shared" si="1"/>
        <v>96.010025283961426</v>
      </c>
    </row>
    <row r="42" spans="1:9" ht="15.75" x14ac:dyDescent="0.2">
      <c r="A42" s="17" t="s">
        <v>24</v>
      </c>
      <c r="B42" s="34" t="s">
        <v>11</v>
      </c>
      <c r="C42" s="24" t="s">
        <v>61</v>
      </c>
      <c r="D42" s="19">
        <v>742957097.49000001</v>
      </c>
      <c r="E42" s="20">
        <f t="shared" si="2"/>
        <v>6.3644653715410451</v>
      </c>
      <c r="F42" s="19">
        <v>662870892.17999995</v>
      </c>
      <c r="G42" s="21">
        <f t="shared" si="3"/>
        <v>5.6884965075217915</v>
      </c>
      <c r="H42" s="22">
        <f t="shared" si="0"/>
        <v>-80086205.310000062</v>
      </c>
      <c r="I42" s="22">
        <f t="shared" si="1"/>
        <v>89.220615082544782</v>
      </c>
    </row>
    <row r="43" spans="1:9" ht="15.75" x14ac:dyDescent="0.2">
      <c r="A43" s="17" t="s">
        <v>24</v>
      </c>
      <c r="B43" s="34" t="s">
        <v>14</v>
      </c>
      <c r="C43" s="24" t="s">
        <v>62</v>
      </c>
      <c r="D43" s="19">
        <v>1310896146.0599999</v>
      </c>
      <c r="E43" s="20">
        <f t="shared" si="2"/>
        <v>11.22965667260185</v>
      </c>
      <c r="F43" s="19">
        <v>1273907343.8299999</v>
      </c>
      <c r="G43" s="21">
        <f t="shared" si="3"/>
        <v>10.932170294054073</v>
      </c>
      <c r="H43" s="22">
        <f t="shared" si="0"/>
        <v>-36988802.230000019</v>
      </c>
      <c r="I43" s="22">
        <f t="shared" si="1"/>
        <v>97.178357542573252</v>
      </c>
    </row>
    <row r="44" spans="1:9" ht="15.75" x14ac:dyDescent="0.2">
      <c r="A44" s="17" t="s">
        <v>24</v>
      </c>
      <c r="B44" s="34" t="s">
        <v>16</v>
      </c>
      <c r="C44" s="24" t="s">
        <v>63</v>
      </c>
      <c r="D44" s="19">
        <v>0</v>
      </c>
      <c r="E44" s="20">
        <f t="shared" si="2"/>
        <v>0</v>
      </c>
      <c r="F44" s="19">
        <v>17559047.050000001</v>
      </c>
      <c r="G44" s="21">
        <f t="shared" si="3"/>
        <v>0.15068481509399656</v>
      </c>
      <c r="H44" s="22">
        <f t="shared" si="0"/>
        <v>17559047.050000001</v>
      </c>
      <c r="I44" s="48" t="s">
        <v>100</v>
      </c>
    </row>
    <row r="45" spans="1:9" ht="15.75" x14ac:dyDescent="0.2">
      <c r="A45" s="17" t="s">
        <v>24</v>
      </c>
      <c r="B45" s="34" t="s">
        <v>18</v>
      </c>
      <c r="C45" s="24" t="s">
        <v>64</v>
      </c>
      <c r="D45" s="19">
        <v>263953994.30000001</v>
      </c>
      <c r="E45" s="20">
        <f t="shared" si="2"/>
        <v>2.2611346766559475</v>
      </c>
      <c r="F45" s="19">
        <v>274992973.14999998</v>
      </c>
      <c r="G45" s="21">
        <f t="shared" si="3"/>
        <v>2.3598812164044007</v>
      </c>
      <c r="H45" s="22">
        <f t="shared" si="0"/>
        <v>11038978.849999964</v>
      </c>
      <c r="I45" s="22">
        <f t="shared" si="1"/>
        <v>104.18216018260118</v>
      </c>
    </row>
    <row r="46" spans="1:9" ht="30" customHeight="1" x14ac:dyDescent="0.2">
      <c r="A46" s="17" t="s">
        <v>24</v>
      </c>
      <c r="B46" s="34" t="s">
        <v>20</v>
      </c>
      <c r="C46" s="18" t="s">
        <v>65</v>
      </c>
      <c r="D46" s="19">
        <v>23989851.420000002</v>
      </c>
      <c r="E46" s="20">
        <f t="shared" si="2"/>
        <v>0.20550658866686422</v>
      </c>
      <c r="F46" s="19">
        <v>24931344.469999999</v>
      </c>
      <c r="G46" s="21">
        <f t="shared" si="3"/>
        <v>0.213950963330136</v>
      </c>
      <c r="H46" s="22">
        <f t="shared" si="0"/>
        <v>941493.04999999702</v>
      </c>
      <c r="I46" s="22">
        <f t="shared" si="1"/>
        <v>103.92454723256472</v>
      </c>
    </row>
    <row r="47" spans="1:9" ht="17.25" customHeight="1" x14ac:dyDescent="0.2">
      <c r="A47" s="17" t="s">
        <v>24</v>
      </c>
      <c r="B47" s="17" t="s">
        <v>24</v>
      </c>
      <c r="C47" s="24" t="s">
        <v>66</v>
      </c>
      <c r="D47" s="19">
        <v>27485730.809999999</v>
      </c>
      <c r="E47" s="20">
        <f t="shared" si="2"/>
        <v>0.2354536790115237</v>
      </c>
      <c r="F47" s="19">
        <v>16389671.710000001</v>
      </c>
      <c r="G47" s="21">
        <f t="shared" si="3"/>
        <v>0.14064969722104914</v>
      </c>
      <c r="H47" s="22">
        <f t="shared" si="0"/>
        <v>-11096059.099999998</v>
      </c>
      <c r="I47" s="22">
        <f t="shared" si="1"/>
        <v>59.629746879559143</v>
      </c>
    </row>
    <row r="48" spans="1:9" ht="15.75" x14ac:dyDescent="0.2">
      <c r="A48" s="17" t="s">
        <v>24</v>
      </c>
      <c r="B48" s="17" t="s">
        <v>34</v>
      </c>
      <c r="C48" s="24" t="s">
        <v>67</v>
      </c>
      <c r="D48" s="19">
        <v>76563722.950000003</v>
      </c>
      <c r="E48" s="20">
        <f t="shared" si="2"/>
        <v>0.65587523839234363</v>
      </c>
      <c r="F48" s="19">
        <v>77606611.980000004</v>
      </c>
      <c r="G48" s="21">
        <f t="shared" si="3"/>
        <v>0.66598932977275882</v>
      </c>
      <c r="H48" s="22">
        <f t="shared" si="0"/>
        <v>1042889.0300000012</v>
      </c>
      <c r="I48" s="22">
        <f t="shared" si="1"/>
        <v>101.36211901644472</v>
      </c>
    </row>
    <row r="49" spans="1:9" ht="15.75" x14ac:dyDescent="0.2">
      <c r="A49" s="11" t="s">
        <v>45</v>
      </c>
      <c r="B49" s="11" t="s">
        <v>12</v>
      </c>
      <c r="C49" s="12" t="s">
        <v>68</v>
      </c>
      <c r="D49" s="13">
        <f>SUM(D50:D51)</f>
        <v>224570920.75999999</v>
      </c>
      <c r="E49" s="14">
        <f t="shared" si="2"/>
        <v>1.9237636378476692</v>
      </c>
      <c r="F49" s="13">
        <f>SUM(F50:F51)</f>
        <v>128120819.95</v>
      </c>
      <c r="G49" s="15">
        <f t="shared" si="3"/>
        <v>1.0994823357374042</v>
      </c>
      <c r="H49" s="16">
        <f t="shared" si="0"/>
        <v>-96450100.809999987</v>
      </c>
      <c r="I49" s="16">
        <f t="shared" si="1"/>
        <v>57.051384710188422</v>
      </c>
    </row>
    <row r="50" spans="1:9" ht="15.75" x14ac:dyDescent="0.2">
      <c r="A50" s="26" t="s">
        <v>45</v>
      </c>
      <c r="B50" s="34" t="s">
        <v>11</v>
      </c>
      <c r="C50" s="27" t="s">
        <v>69</v>
      </c>
      <c r="D50" s="28">
        <v>214698717.53</v>
      </c>
      <c r="E50" s="20">
        <f t="shared" si="2"/>
        <v>1.8391944267715261</v>
      </c>
      <c r="F50" s="28">
        <v>117575364.12</v>
      </c>
      <c r="G50" s="21">
        <f t="shared" si="3"/>
        <v>1.0089853937734916</v>
      </c>
      <c r="H50" s="22">
        <f t="shared" si="0"/>
        <v>-97123353.409999996</v>
      </c>
      <c r="I50" s="22">
        <f t="shared" si="1"/>
        <v>54.762955956442127</v>
      </c>
    </row>
    <row r="51" spans="1:9" ht="30" x14ac:dyDescent="0.2">
      <c r="A51" s="26" t="s">
        <v>45</v>
      </c>
      <c r="B51" s="17" t="s">
        <v>18</v>
      </c>
      <c r="C51" s="29" t="s">
        <v>70</v>
      </c>
      <c r="D51" s="28">
        <v>9872203.2300000004</v>
      </c>
      <c r="E51" s="20">
        <f t="shared" si="2"/>
        <v>8.4569211076143402E-2</v>
      </c>
      <c r="F51" s="28">
        <v>10545455.83</v>
      </c>
      <c r="G51" s="21">
        <f t="shared" si="3"/>
        <v>9.0496941963912433E-2</v>
      </c>
      <c r="H51" s="22">
        <f t="shared" si="0"/>
        <v>673252.59999999963</v>
      </c>
      <c r="I51" s="22">
        <f t="shared" si="1"/>
        <v>106.81967929868073</v>
      </c>
    </row>
    <row r="52" spans="1:9" ht="15.75" x14ac:dyDescent="0.2">
      <c r="A52" s="11" t="s">
        <v>34</v>
      </c>
      <c r="B52" s="11" t="s">
        <v>12</v>
      </c>
      <c r="C52" s="12" t="s">
        <v>71</v>
      </c>
      <c r="D52" s="13">
        <f>SUM(D53:D58)</f>
        <v>2218077251.3000002</v>
      </c>
      <c r="E52" s="14">
        <f t="shared" si="2"/>
        <v>19.000930073881964</v>
      </c>
      <c r="F52" s="13">
        <f>SUM(F53:F58)</f>
        <v>1179842188.0799999</v>
      </c>
      <c r="G52" s="15">
        <f t="shared" si="3"/>
        <v>10.124940234209982</v>
      </c>
      <c r="H52" s="16">
        <f t="shared" si="0"/>
        <v>-1038235063.2200003</v>
      </c>
      <c r="I52" s="16">
        <f t="shared" si="1"/>
        <v>53.1921143588891</v>
      </c>
    </row>
    <row r="53" spans="1:9" ht="15.75" x14ac:dyDescent="0.2">
      <c r="A53" s="26" t="s">
        <v>34</v>
      </c>
      <c r="B53" s="35" t="s">
        <v>11</v>
      </c>
      <c r="C53" s="29" t="s">
        <v>72</v>
      </c>
      <c r="D53" s="28">
        <v>225047771.69999999</v>
      </c>
      <c r="E53" s="20">
        <f t="shared" si="2"/>
        <v>1.9278485322584904</v>
      </c>
      <c r="F53" s="28">
        <v>181375154.49000001</v>
      </c>
      <c r="G53" s="21">
        <f t="shared" si="3"/>
        <v>1.5564900270012494</v>
      </c>
      <c r="H53" s="22">
        <f t="shared" si="0"/>
        <v>-43672617.209999979</v>
      </c>
      <c r="I53" s="22">
        <f t="shared" si="1"/>
        <v>80.594068148242854</v>
      </c>
    </row>
    <row r="54" spans="1:9" ht="15.75" x14ac:dyDescent="0.2">
      <c r="A54" s="26" t="s">
        <v>34</v>
      </c>
      <c r="B54" s="30" t="s">
        <v>14</v>
      </c>
      <c r="C54" s="29" t="s">
        <v>73</v>
      </c>
      <c r="D54" s="28">
        <v>114707082.56</v>
      </c>
      <c r="E54" s="20">
        <f t="shared" si="2"/>
        <v>0.98262639564251009</v>
      </c>
      <c r="F54" s="28">
        <v>106649204.98999999</v>
      </c>
      <c r="G54" s="21">
        <f t="shared" si="3"/>
        <v>0.91522140626873505</v>
      </c>
      <c r="H54" s="22">
        <f t="shared" si="0"/>
        <v>-8057877.5700000077</v>
      </c>
      <c r="I54" s="22">
        <f t="shared" si="1"/>
        <v>92.975257159221044</v>
      </c>
    </row>
    <row r="55" spans="1:9" ht="15.75" x14ac:dyDescent="0.2">
      <c r="A55" s="26" t="s">
        <v>34</v>
      </c>
      <c r="B55" s="30" t="s">
        <v>18</v>
      </c>
      <c r="C55" s="29" t="s">
        <v>74</v>
      </c>
      <c r="D55" s="28">
        <v>10530842.41</v>
      </c>
      <c r="E55" s="20">
        <f t="shared" si="2"/>
        <v>9.0211375701277227E-2</v>
      </c>
      <c r="F55" s="28">
        <v>22904108.109999999</v>
      </c>
      <c r="G55" s="21">
        <f t="shared" si="3"/>
        <v>0.19655402059237928</v>
      </c>
      <c r="H55" s="22">
        <f t="shared" si="0"/>
        <v>12373265.699999999</v>
      </c>
      <c r="I55" s="22">
        <f t="shared" si="1"/>
        <v>217.49549768450098</v>
      </c>
    </row>
    <row r="56" spans="1:9" ht="15.75" x14ac:dyDescent="0.2">
      <c r="A56" s="26" t="s">
        <v>34</v>
      </c>
      <c r="B56" s="30" t="s">
        <v>20</v>
      </c>
      <c r="C56" s="29" t="s">
        <v>75</v>
      </c>
      <c r="D56" s="28">
        <v>20946683.989999998</v>
      </c>
      <c r="E56" s="20">
        <f t="shared" si="2"/>
        <v>0.17943760864975461</v>
      </c>
      <c r="F56" s="28">
        <v>27515587.690000001</v>
      </c>
      <c r="G56" s="21">
        <f t="shared" si="3"/>
        <v>0.23612791921246648</v>
      </c>
      <c r="H56" s="22">
        <f t="shared" si="0"/>
        <v>6568903.700000003</v>
      </c>
      <c r="I56" s="22">
        <f t="shared" si="1"/>
        <v>131.36011267051154</v>
      </c>
    </row>
    <row r="57" spans="1:9" ht="45" x14ac:dyDescent="0.2">
      <c r="A57" s="26" t="s">
        <v>34</v>
      </c>
      <c r="B57" s="30" t="s">
        <v>22</v>
      </c>
      <c r="C57" s="29" t="s">
        <v>76</v>
      </c>
      <c r="D57" s="28">
        <v>14813070.32</v>
      </c>
      <c r="E57" s="20">
        <f t="shared" si="2"/>
        <v>0.12689463956444857</v>
      </c>
      <c r="F57" s="28">
        <v>28819598.84</v>
      </c>
      <c r="G57" s="21">
        <f t="shared" si="3"/>
        <v>0.24731842849572849</v>
      </c>
      <c r="H57" s="22">
        <f t="shared" si="0"/>
        <v>14006528.52</v>
      </c>
      <c r="I57" s="22">
        <f t="shared" si="1"/>
        <v>194.55520170648862</v>
      </c>
    </row>
    <row r="58" spans="1:9" ht="16.5" customHeight="1" x14ac:dyDescent="0.2">
      <c r="A58" s="26" t="s">
        <v>34</v>
      </c>
      <c r="B58" s="30" t="s">
        <v>34</v>
      </c>
      <c r="C58" s="29" t="s">
        <v>77</v>
      </c>
      <c r="D58" s="28">
        <v>1832031800.3199999</v>
      </c>
      <c r="E58" s="20">
        <f t="shared" si="2"/>
        <v>15.693911522065482</v>
      </c>
      <c r="F58" s="28">
        <v>812578533.96000004</v>
      </c>
      <c r="G58" s="21">
        <f t="shared" si="3"/>
        <v>6.9732284326394236</v>
      </c>
      <c r="H58" s="22">
        <f t="shared" si="0"/>
        <v>-1019453266.3599999</v>
      </c>
      <c r="I58" s="22">
        <f t="shared" si="1"/>
        <v>44.353953562272629</v>
      </c>
    </row>
    <row r="59" spans="1:9" ht="15.75" x14ac:dyDescent="0.2">
      <c r="A59" s="11" t="s">
        <v>26</v>
      </c>
      <c r="B59" s="11" t="s">
        <v>12</v>
      </c>
      <c r="C59" s="12" t="s">
        <v>78</v>
      </c>
      <c r="D59" s="13">
        <f>SUM(D60:D64)</f>
        <v>2244816993.6100001</v>
      </c>
      <c r="E59" s="14">
        <f t="shared" si="2"/>
        <v>19.229993319324905</v>
      </c>
      <c r="F59" s="13">
        <f>SUM(F60:F64)</f>
        <v>3184066874.5300002</v>
      </c>
      <c r="G59" s="15">
        <f t="shared" si="3"/>
        <v>27.324405867200667</v>
      </c>
      <c r="H59" s="16">
        <f t="shared" si="0"/>
        <v>939249880.92000008</v>
      </c>
      <c r="I59" s="16">
        <f t="shared" si="1"/>
        <v>141.84082192863065</v>
      </c>
    </row>
    <row r="60" spans="1:9" ht="15.75" x14ac:dyDescent="0.2">
      <c r="A60" s="25" t="s">
        <v>26</v>
      </c>
      <c r="B60" s="25" t="s">
        <v>11</v>
      </c>
      <c r="C60" s="18" t="s">
        <v>79</v>
      </c>
      <c r="D60" s="19">
        <v>58603852.990000002</v>
      </c>
      <c r="E60" s="20">
        <f t="shared" si="2"/>
        <v>0.50202386416903089</v>
      </c>
      <c r="F60" s="19">
        <v>109449290.5</v>
      </c>
      <c r="G60" s="21">
        <f t="shared" si="3"/>
        <v>0.93925063553842536</v>
      </c>
      <c r="H60" s="22">
        <f t="shared" si="0"/>
        <v>50845437.509999998</v>
      </c>
      <c r="I60" s="22">
        <f t="shared" si="1"/>
        <v>186.76125359654446</v>
      </c>
    </row>
    <row r="61" spans="1:9" ht="15.75" x14ac:dyDescent="0.2">
      <c r="A61" s="26" t="s">
        <v>26</v>
      </c>
      <c r="B61" s="26" t="s">
        <v>14</v>
      </c>
      <c r="C61" s="27" t="s">
        <v>80</v>
      </c>
      <c r="D61" s="28">
        <v>279159048.69</v>
      </c>
      <c r="E61" s="20">
        <f t="shared" si="2"/>
        <v>2.3913872073397338</v>
      </c>
      <c r="F61" s="28">
        <v>295715429.69</v>
      </c>
      <c r="G61" s="21">
        <f t="shared" si="3"/>
        <v>2.5377131638404822</v>
      </c>
      <c r="H61" s="22">
        <f t="shared" si="0"/>
        <v>16556381</v>
      </c>
      <c r="I61" s="22">
        <f t="shared" si="1"/>
        <v>105.93080578175544</v>
      </c>
    </row>
    <row r="62" spans="1:9" ht="15.75" x14ac:dyDescent="0.2">
      <c r="A62" s="26" t="s">
        <v>26</v>
      </c>
      <c r="B62" s="26" t="s">
        <v>16</v>
      </c>
      <c r="C62" s="27" t="s">
        <v>81</v>
      </c>
      <c r="D62" s="28">
        <v>1549401500.1900001</v>
      </c>
      <c r="E62" s="20">
        <f t="shared" si="2"/>
        <v>13.272788197175448</v>
      </c>
      <c r="F62" s="28">
        <v>2479008514.6500001</v>
      </c>
      <c r="G62" s="21">
        <f t="shared" si="3"/>
        <v>21.273873153980659</v>
      </c>
      <c r="H62" s="22">
        <f t="shared" si="0"/>
        <v>929607014.46000004</v>
      </c>
      <c r="I62" s="22">
        <f t="shared" si="1"/>
        <v>159.9978129843042</v>
      </c>
    </row>
    <row r="63" spans="1:9" ht="15.75" x14ac:dyDescent="0.2">
      <c r="A63" s="26" t="s">
        <v>26</v>
      </c>
      <c r="B63" s="26" t="s">
        <v>18</v>
      </c>
      <c r="C63" s="29" t="s">
        <v>82</v>
      </c>
      <c r="D63" s="28">
        <v>265522529.56</v>
      </c>
      <c r="E63" s="20">
        <f t="shared" si="2"/>
        <v>2.2745713722337095</v>
      </c>
      <c r="F63" s="28">
        <v>205416631.68000001</v>
      </c>
      <c r="G63" s="21">
        <f t="shared" si="3"/>
        <v>1.7628045003690787</v>
      </c>
      <c r="H63" s="22">
        <f t="shared" si="0"/>
        <v>-60105897.879999995</v>
      </c>
      <c r="I63" s="22">
        <f t="shared" si="1"/>
        <v>77.363164632544709</v>
      </c>
    </row>
    <row r="64" spans="1:9" ht="30" x14ac:dyDescent="0.2">
      <c r="A64" s="26" t="s">
        <v>26</v>
      </c>
      <c r="B64" s="35" t="s">
        <v>22</v>
      </c>
      <c r="C64" s="27" t="s">
        <v>83</v>
      </c>
      <c r="D64" s="28">
        <v>92130062.180000007</v>
      </c>
      <c r="E64" s="20">
        <f t="shared" si="2"/>
        <v>0.78922267840697979</v>
      </c>
      <c r="F64" s="28">
        <v>94477008.010000005</v>
      </c>
      <c r="G64" s="21">
        <f t="shared" si="3"/>
        <v>0.81076441347202166</v>
      </c>
      <c r="H64" s="22">
        <f t="shared" si="0"/>
        <v>2346945.8299999982</v>
      </c>
      <c r="I64" s="22">
        <f t="shared" si="1"/>
        <v>102.54742672963211</v>
      </c>
    </row>
    <row r="65" spans="1:9" ht="17.25" customHeight="1" x14ac:dyDescent="0.2">
      <c r="A65" s="31" t="s">
        <v>84</v>
      </c>
      <c r="B65" s="31" t="s">
        <v>12</v>
      </c>
      <c r="C65" s="32" t="s">
        <v>85</v>
      </c>
      <c r="D65" s="33">
        <f>SUM(D66:D69)</f>
        <v>273411484.69999999</v>
      </c>
      <c r="E65" s="14">
        <f t="shared" si="2"/>
        <v>2.3421512930337078</v>
      </c>
      <c r="F65" s="33">
        <f>SUM(F66:F69)</f>
        <v>185781645.37</v>
      </c>
      <c r="G65" s="15">
        <f t="shared" si="3"/>
        <v>1.5943047934618346</v>
      </c>
      <c r="H65" s="16">
        <f t="shared" si="0"/>
        <v>-87629839.329999983</v>
      </c>
      <c r="I65" s="16">
        <f t="shared" si="1"/>
        <v>67.949466560941445</v>
      </c>
    </row>
    <row r="66" spans="1:9" ht="15.75" x14ac:dyDescent="0.2">
      <c r="A66" s="26" t="s">
        <v>84</v>
      </c>
      <c r="B66" s="26" t="s">
        <v>11</v>
      </c>
      <c r="C66" s="27" t="s">
        <v>86</v>
      </c>
      <c r="D66" s="28">
        <v>10027865.98</v>
      </c>
      <c r="E66" s="20">
        <f t="shared" si="2"/>
        <v>8.5902679974093038E-2</v>
      </c>
      <c r="F66" s="28">
        <v>109905899.25</v>
      </c>
      <c r="G66" s="21">
        <f t="shared" si="3"/>
        <v>0.9431690717080039</v>
      </c>
      <c r="H66" s="22">
        <f t="shared" si="0"/>
        <v>99878033.269999996</v>
      </c>
      <c r="I66" s="22">
        <f t="shared" si="1"/>
        <v>1096.0048675281557</v>
      </c>
    </row>
    <row r="67" spans="1:9" ht="15.75" x14ac:dyDescent="0.2">
      <c r="A67" s="26" t="s">
        <v>84</v>
      </c>
      <c r="B67" s="26" t="s">
        <v>14</v>
      </c>
      <c r="C67" s="27" t="s">
        <v>87</v>
      </c>
      <c r="D67" s="28">
        <v>222329113.75</v>
      </c>
      <c r="E67" s="20">
        <f t="shared" si="2"/>
        <v>1.9045594292425891</v>
      </c>
      <c r="F67" s="28">
        <v>32206252.43</v>
      </c>
      <c r="G67" s="21">
        <f t="shared" si="3"/>
        <v>0.27638135363872873</v>
      </c>
      <c r="H67" s="22">
        <f t="shared" si="0"/>
        <v>-190122861.31999999</v>
      </c>
      <c r="I67" s="22">
        <f t="shared" si="1"/>
        <v>14.485845729684604</v>
      </c>
    </row>
    <row r="68" spans="1:9" ht="15.75" x14ac:dyDescent="0.2">
      <c r="A68" s="26" t="s">
        <v>84</v>
      </c>
      <c r="B68" s="26" t="s">
        <v>16</v>
      </c>
      <c r="C68" s="27" t="s">
        <v>88</v>
      </c>
      <c r="D68" s="28">
        <v>35234369.140000001</v>
      </c>
      <c r="E68" s="20">
        <f t="shared" si="2"/>
        <v>0.3018315903263078</v>
      </c>
      <c r="F68" s="28">
        <v>37504470.100000001</v>
      </c>
      <c r="G68" s="21">
        <f t="shared" si="3"/>
        <v>0.32184856764290193</v>
      </c>
      <c r="H68" s="22">
        <f t="shared" si="0"/>
        <v>2270100.9600000009</v>
      </c>
      <c r="I68" s="22">
        <f t="shared" si="1"/>
        <v>106.44285967198674</v>
      </c>
    </row>
    <row r="69" spans="1:9" ht="30" x14ac:dyDescent="0.2">
      <c r="A69" s="26" t="s">
        <v>84</v>
      </c>
      <c r="B69" s="26" t="s">
        <v>20</v>
      </c>
      <c r="C69" s="27" t="s">
        <v>89</v>
      </c>
      <c r="D69" s="28">
        <v>5820135.8300000001</v>
      </c>
      <c r="E69" s="20">
        <f t="shared" si="2"/>
        <v>4.9857593490718187E-2</v>
      </c>
      <c r="F69" s="28">
        <v>6165023.5899999999</v>
      </c>
      <c r="G69" s="21">
        <f t="shared" si="3"/>
        <v>5.2905800472200275E-2</v>
      </c>
      <c r="H69" s="22">
        <f t="shared" si="0"/>
        <v>344887.75999999978</v>
      </c>
      <c r="I69" s="22">
        <f t="shared" si="1"/>
        <v>105.92576823073905</v>
      </c>
    </row>
    <row r="70" spans="1:9" ht="28.5" x14ac:dyDescent="0.2">
      <c r="A70" s="31" t="s">
        <v>49</v>
      </c>
      <c r="B70" s="31" t="s">
        <v>12</v>
      </c>
      <c r="C70" s="32" t="s">
        <v>90</v>
      </c>
      <c r="D70" s="33">
        <f>SUM(D71:D73)</f>
        <v>55702068.670000002</v>
      </c>
      <c r="E70" s="14">
        <f t="shared" si="2"/>
        <v>0.47716602798614227</v>
      </c>
      <c r="F70" s="33">
        <f>SUM(F71:F73)</f>
        <v>54507505.619999997</v>
      </c>
      <c r="G70" s="15">
        <f t="shared" si="3"/>
        <v>0.4677619111217472</v>
      </c>
      <c r="H70" s="16">
        <f t="shared" ref="H70:H78" si="4">F70-D70</f>
        <v>-1194563.0500000045</v>
      </c>
      <c r="I70" s="16">
        <f t="shared" ref="I70:I78" si="5">F70/D70*100</f>
        <v>97.85544221512302</v>
      </c>
    </row>
    <row r="71" spans="1:9" ht="15.75" x14ac:dyDescent="0.2">
      <c r="A71" s="26" t="s">
        <v>49</v>
      </c>
      <c r="B71" s="26" t="s">
        <v>11</v>
      </c>
      <c r="C71" s="27" t="s">
        <v>91</v>
      </c>
      <c r="D71" s="28">
        <v>41377996.270000003</v>
      </c>
      <c r="E71" s="20">
        <f t="shared" si="2"/>
        <v>0.3544603386842457</v>
      </c>
      <c r="F71" s="28">
        <v>43803000</v>
      </c>
      <c r="G71" s="21">
        <f t="shared" si="3"/>
        <v>0.37590006660198172</v>
      </c>
      <c r="H71" s="22">
        <f t="shared" si="4"/>
        <v>2425003.7299999967</v>
      </c>
      <c r="I71" s="22">
        <f t="shared" si="5"/>
        <v>105.86061179515882</v>
      </c>
    </row>
    <row r="72" spans="1:9" ht="15.75" x14ac:dyDescent="0.2">
      <c r="A72" s="26" t="s">
        <v>49</v>
      </c>
      <c r="B72" s="26" t="s">
        <v>14</v>
      </c>
      <c r="C72" s="27" t="s">
        <v>92</v>
      </c>
      <c r="D72" s="28">
        <v>10547491.609999999</v>
      </c>
      <c r="E72" s="20">
        <f t="shared" ref="E72:E78" si="6">D72/$D$5*100</f>
        <v>9.0353999356427503E-2</v>
      </c>
      <c r="F72" s="28">
        <v>7041595.6200000001</v>
      </c>
      <c r="G72" s="21">
        <f t="shared" ref="G72:G78" si="7">F72/$F$5*100</f>
        <v>6.0428195843714422E-2</v>
      </c>
      <c r="H72" s="22">
        <f t="shared" si="4"/>
        <v>-3505895.9899999993</v>
      </c>
      <c r="I72" s="22">
        <f t="shared" si="5"/>
        <v>66.760855380286955</v>
      </c>
    </row>
    <row r="73" spans="1:9" ht="30" x14ac:dyDescent="0.2">
      <c r="A73" s="26" t="s">
        <v>49</v>
      </c>
      <c r="B73" s="26" t="s">
        <v>18</v>
      </c>
      <c r="C73" s="27" t="s">
        <v>93</v>
      </c>
      <c r="D73" s="28">
        <v>3776580.79</v>
      </c>
      <c r="E73" s="20">
        <f t="shared" si="6"/>
        <v>3.2351689945469081E-2</v>
      </c>
      <c r="F73" s="28">
        <v>3662910</v>
      </c>
      <c r="G73" s="21">
        <f t="shared" si="7"/>
        <v>3.1433648676051064E-2</v>
      </c>
      <c r="H73" s="22">
        <f t="shared" si="4"/>
        <v>-113670.79000000004</v>
      </c>
      <c r="I73" s="22">
        <f t="shared" si="5"/>
        <v>96.990113641922122</v>
      </c>
    </row>
    <row r="74" spans="1:9" ht="47.25" x14ac:dyDescent="0.2">
      <c r="A74" s="36" t="s">
        <v>28</v>
      </c>
      <c r="B74" s="36" t="s">
        <v>12</v>
      </c>
      <c r="C74" s="37" t="s">
        <v>94</v>
      </c>
      <c r="D74" s="33">
        <f>D75</f>
        <v>251585833.52000001</v>
      </c>
      <c r="E74" s="14">
        <f t="shared" si="6"/>
        <v>2.1551841025785237</v>
      </c>
      <c r="F74" s="33">
        <f>F75</f>
        <v>19704827.530000001</v>
      </c>
      <c r="G74" s="15">
        <f t="shared" si="7"/>
        <v>0.16909905670633435</v>
      </c>
      <c r="H74" s="16">
        <f t="shared" si="4"/>
        <v>-231881005.99000001</v>
      </c>
      <c r="I74" s="16">
        <f t="shared" si="5"/>
        <v>7.8322484435251596</v>
      </c>
    </row>
    <row r="75" spans="1:9" ht="45" x14ac:dyDescent="0.2">
      <c r="A75" s="26" t="s">
        <v>28</v>
      </c>
      <c r="B75" s="26" t="s">
        <v>11</v>
      </c>
      <c r="C75" s="27" t="s">
        <v>95</v>
      </c>
      <c r="D75" s="28">
        <v>251585833.52000001</v>
      </c>
      <c r="E75" s="20">
        <f t="shared" si="6"/>
        <v>2.1551841025785237</v>
      </c>
      <c r="F75" s="28">
        <v>19704827.530000001</v>
      </c>
      <c r="G75" s="21">
        <f t="shared" si="7"/>
        <v>0.16909905670633435</v>
      </c>
      <c r="H75" s="22">
        <f t="shared" si="4"/>
        <v>-231881005.99000001</v>
      </c>
      <c r="I75" s="22">
        <f t="shared" si="5"/>
        <v>7.8322484435251596</v>
      </c>
    </row>
    <row r="76" spans="1:9" ht="68.25" customHeight="1" x14ac:dyDescent="0.2">
      <c r="A76" s="11" t="s">
        <v>37</v>
      </c>
      <c r="B76" s="11" t="s">
        <v>12</v>
      </c>
      <c r="C76" s="12" t="s">
        <v>96</v>
      </c>
      <c r="D76" s="33">
        <f>SUM(D77:D78)</f>
        <v>240314034.75</v>
      </c>
      <c r="E76" s="14">
        <f t="shared" si="6"/>
        <v>2.0586254006171232</v>
      </c>
      <c r="F76" s="33">
        <f>SUM(F77:F78)</f>
        <v>221276581.33000001</v>
      </c>
      <c r="G76" s="15">
        <f t="shared" si="7"/>
        <v>1.8989083318358519</v>
      </c>
      <c r="H76" s="16">
        <f t="shared" si="4"/>
        <v>-19037453.419999987</v>
      </c>
      <c r="I76" s="16">
        <f t="shared" si="5"/>
        <v>92.078093383183074</v>
      </c>
    </row>
    <row r="77" spans="1:9" ht="45" x14ac:dyDescent="0.2">
      <c r="A77" s="17" t="s">
        <v>37</v>
      </c>
      <c r="B77" s="35" t="s">
        <v>11</v>
      </c>
      <c r="C77" s="18" t="s">
        <v>97</v>
      </c>
      <c r="D77" s="19">
        <v>69389791</v>
      </c>
      <c r="E77" s="20">
        <f t="shared" si="6"/>
        <v>0.59442049002555586</v>
      </c>
      <c r="F77" s="19">
        <v>82780000</v>
      </c>
      <c r="G77" s="21">
        <f t="shared" si="7"/>
        <v>0.71038530496340546</v>
      </c>
      <c r="H77" s="22">
        <f t="shared" si="4"/>
        <v>13390209</v>
      </c>
      <c r="I77" s="22">
        <f t="shared" si="5"/>
        <v>119.29708795347142</v>
      </c>
    </row>
    <row r="78" spans="1:9" ht="30" x14ac:dyDescent="0.2">
      <c r="A78" s="38">
        <v>14</v>
      </c>
      <c r="B78" s="39" t="s">
        <v>16</v>
      </c>
      <c r="C78" s="40" t="s">
        <v>98</v>
      </c>
      <c r="D78" s="22">
        <v>170924243.75</v>
      </c>
      <c r="E78" s="20">
        <f t="shared" si="6"/>
        <v>1.4642049105915673</v>
      </c>
      <c r="F78" s="22">
        <v>138496581.33000001</v>
      </c>
      <c r="G78" s="21">
        <f t="shared" si="7"/>
        <v>1.1885230268724467</v>
      </c>
      <c r="H78" s="22">
        <f t="shared" si="4"/>
        <v>-32427662.419999987</v>
      </c>
      <c r="I78" s="22">
        <f t="shared" si="5"/>
        <v>81.02804979062546</v>
      </c>
    </row>
  </sheetData>
  <mergeCells count="9">
    <mergeCell ref="A1:I1"/>
    <mergeCell ref="H2:I2"/>
    <mergeCell ref="A3:A4"/>
    <mergeCell ref="B3:B4"/>
    <mergeCell ref="C3:C4"/>
    <mergeCell ref="D3:E3"/>
    <mergeCell ref="F3:G3"/>
    <mergeCell ref="H3:H4"/>
    <mergeCell ref="I3:I4"/>
  </mergeCells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сравнительная 1 квартал</vt:lpstr>
      <vt:lpstr>'сравнительная 1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2017-06-30T09:06:55Z</cp:lastPrinted>
  <dcterms:created xsi:type="dcterms:W3CDTF">2017-06-30T06:33:33Z</dcterms:created>
  <dcterms:modified xsi:type="dcterms:W3CDTF">2017-06-30T09:07:08Z</dcterms:modified>
</cp:coreProperties>
</file>